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U0082\Desktop\"/>
    </mc:Choice>
  </mc:AlternateContent>
  <xr:revisionPtr revIDLastSave="0" documentId="13_ncr:1_{27332C8F-264F-48D0-B366-CEA6F6A673C8}" xr6:coauthVersionLast="44" xr6:coauthVersionMax="44" xr10:uidLastSave="{00000000-0000-0000-0000-000000000000}"/>
  <workbookProtection workbookAlgorithmName="SHA-512" workbookHashValue="Uuec99n8A6j600K/aVidXVtWlj0T10r6XiwFfG7LiJ2kKJo34uxdsIXiPD7CORANM0BXuiOGrju9qA7ihCoQMg==" workbookSaltValue="5OlznpY2skcE614yxk00U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W10" i="4" s="1"/>
  <c r="P6" i="5"/>
  <c r="P10" i="4" s="1"/>
  <c r="O6" i="5"/>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I10" i="4"/>
  <c r="BB8" i="4"/>
  <c r="AT8" i="4"/>
  <c r="W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<sst xmlns="http://schemas.openxmlformats.org/spreadsheetml/2006/main" count="228" uniqueCount="114">
  <si>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</si>
  <si>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</si>
  <si>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</si>
  <si>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</si>
  <si>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</si>
  <si>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</si>
  <si>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</si>
  <si>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</si>
  <si>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</si>
  <si>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</si>
  <si>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</si>
  <si>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</si>
  <si>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</si>
  <si>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</si>
  <si>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</si>
  <si>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</si>
  <si>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</si>
  <si>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</si>
  <si>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</si>
  <si>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</si>
  <si>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</si>
  <si>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</si>
  <si>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</si>
  <si>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</si>
  <si>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</si>
  <si>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</si>
  <si>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</si>
  <si>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</si>
  <si>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</si>
  <si>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</si>
  <si>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</si>
  <si>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</si>
  <si>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</si>
  <si>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</si>
  <si>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</si>
  <si>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</si>
  <si>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</si>
  <si>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</si>
  <si>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</si>
  <si>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</si>
  <si>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</si>
  <si>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</si>
  <si>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</si>
  <si>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</si>
  <si>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</si>
  <si>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</si>
  <si>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</si>
  <si>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</si>
  <si>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</si>
  <si>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</si>
  <si>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</si>
  <si>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</si>
  <si>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</si>
  <si>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</si>
  <si>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</si>
  <si>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</si>
  <si>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</si>
  <si>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</si>
  <si>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</si>
  <si>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</si>
  <si>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</si>
  <si>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</si>
  <si>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</si>
  <si>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</si>
  <si>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</si>
  <si>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</si>
  <si>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</si>
  <si>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</si>
  <si>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</si>
  <si>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</si>
  <si>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</si>
  <si>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</si>
  <si>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</si>
  <si>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</si>
  <si>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</si>
  <si>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</si>
  <si>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</si>
  <si>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</si>
  <si>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</si>
  <si>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</si>
  <si>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</si>
  <si>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</si>
  <si>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</si>
  <si>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</si>
  <si>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</si>
  <si>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</si>
  <si>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</si>
  <si>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</si>
  <si>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</si>
  <si>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</si>
  <si>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</si>
  <si>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</si>
  <si>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</si>
  <si>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壬生町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</si>
  <si>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</si>
  <si>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</si>
  <si>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</si>
  <si>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</si>
  <si>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</si>
  <si>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</si>
  <si>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</si>
  <si>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</si>
  <si>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</si>
  <si>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</si>
  <si>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</si>
  <si>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</si>
  <si>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</si>
  <si>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</si>
  <si>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</si>
  <si>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</si>
  <si>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</si>
  <si>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比較分析の結果によると、比較的安定した経営状況が維持出来ている。今後は、水道事業を戦略的に進めていくために、「壬生町水道ビジョン」で策定した「安全」で「強靭」な水道を「安定」的に経営していくことを目指す。</t>
    <phoneticPr fontId="4"/>
  </si>
  <si>
    <t>「①有形固定資産減価資産率」および「②管路経年化率」については、平成２９年度に策定したアセットマネジメントに基づく更新計画を進めてきたことにより、昨年度より僅かながら減少している。とはいえ、依然全国平均以下であることを踏まえ、引き続き適切な更新を進めていきたい。
「③管路更新率」については類似団体の平均を下回っているが、漏水調査を実施し効率良く管路の更新を実施しているためであり、今後も水道施設の長寿命化を図りながら、計画的に更新を実施していく予定である。</t>
    <rPh sb="54" eb="55">
      <t>モト</t>
    </rPh>
    <rPh sb="57" eb="59">
      <t>コウシン</t>
    </rPh>
    <rPh sb="59" eb="61">
      <t>ケイカク</t>
    </rPh>
    <rPh sb="62" eb="63">
      <t>スス</t>
    </rPh>
    <rPh sb="73" eb="76">
      <t>サクネンド</t>
    </rPh>
    <rPh sb="78" eb="79">
      <t>ワズ</t>
    </rPh>
    <rPh sb="83" eb="85">
      <t>ゲンショウ</t>
    </rPh>
    <rPh sb="95" eb="97">
      <t>イゼン</t>
    </rPh>
    <rPh sb="97" eb="99">
      <t>ゼンコク</t>
    </rPh>
    <rPh sb="99" eb="101">
      <t>ヘイキン</t>
    </rPh>
    <rPh sb="101" eb="103">
      <t>イカ</t>
    </rPh>
    <rPh sb="109" eb="110">
      <t>フ</t>
    </rPh>
    <rPh sb="113" eb="114">
      <t>ヒ</t>
    </rPh>
    <rPh sb="115" eb="116">
      <t>ツヅ</t>
    </rPh>
    <rPh sb="117" eb="119">
      <t>テキセツ</t>
    </rPh>
    <rPh sb="120" eb="122">
      <t>コウシン</t>
    </rPh>
    <rPh sb="123" eb="124">
      <t>スス</t>
    </rPh>
    <phoneticPr fontId="4"/>
  </si>
  <si>
    <t>「①経営収支比率」および「⑤料金回収率」は100％を上回っており、健全経営が維持されている。
「②累積欠損金比率」については、累積欠損金が発生していないため0％が維持できている。
「③流動比率」については、大規模事業（南部配水場更新事業）の開始に伴う未払金の増加が原因で類似団体平均値を下回ったが、指標の目安である100％は上回っており、流動資産も前年度比で増加しているため、将来的には再び類似団体平均水準まで戻っていくものと思われる。
「④企業債残高対給水収益比率」については類似団体平均を下回っているが、企業債借入額が増えたことにより数値は悪化している。
「⑥給水原価」は、類似団体と比べても低い水準を維持出来ているが、更なる費用の削減や投資の効率化を図る必要がある。
「⑦施設利用率」については平均値を下回る数値となっているが、今後施設の更新により「⑧有収率」と併せて改善が図れる見込みである。</t>
    <rPh sb="106" eb="108">
      <t>カイシ</t>
    </rPh>
    <rPh sb="111" eb="114">
      <t>コウジヒ</t>
    </rPh>
    <rPh sb="115" eb="117">
      <t>ゾウカ</t>
    </rPh>
    <rPh sb="118" eb="120">
      <t>ゲンイン</t>
    </rPh>
    <rPh sb="121" eb="123">
      <t>ゼンコク</t>
    </rPh>
    <rPh sb="123" eb="124">
      <t>トモナ</t>
    </rPh>
    <rPh sb="125" eb="128">
      <t>ミバライキン</t>
    </rPh>
    <rPh sb="135" eb="137">
      <t>ルイジ</t>
    </rPh>
    <rPh sb="137" eb="139">
      <t>ダンタイ</t>
    </rPh>
    <rPh sb="149" eb="151">
      <t>シヒョウ</t>
    </rPh>
    <rPh sb="152" eb="154">
      <t>メヤス</t>
    </rPh>
    <rPh sb="169" eb="171">
      <t>リュウドウ</t>
    </rPh>
    <rPh sb="171" eb="173">
      <t>シサン</t>
    </rPh>
    <rPh sb="174" eb="178">
      <t>ゼンネンドヒ</t>
    </rPh>
    <rPh sb="179" eb="181">
      <t>ゾウカ</t>
    </rPh>
    <rPh sb="188" eb="191">
      <t>ショウライテキ</t>
    </rPh>
    <rPh sb="193" eb="194">
      <t>フタタ</t>
    </rPh>
    <rPh sb="201" eb="203">
      <t>スイジュン</t>
    </rPh>
    <rPh sb="205" eb="206">
      <t>モド</t>
    </rPh>
    <rPh sb="213" eb="214">
      <t>オモ</t>
    </rPh>
    <rPh sb="225" eb="227">
      <t>ゼンコク</t>
    </rPh>
    <rPh sb="227" eb="229">
      <t>ヘイキン</t>
    </rPh>
    <rPh sb="230" eb="232">
      <t>シタマワ</t>
    </rPh>
    <rPh sb="245" eb="247">
      <t>カリイレ</t>
    </rPh>
    <rPh sb="247" eb="248">
      <t>ガク</t>
    </rPh>
    <rPh sb="249" eb="250">
      <t>フ</t>
    </rPh>
    <rPh sb="254" eb="256">
      <t>キギョウ</t>
    </rPh>
    <rPh sb="256" eb="257">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</si>
</sst>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0.56999999999999995</c:v>
                </c:pt>
                <c:pt idx="1">
                  <c:v>0.63</c:v>
                </c:pt>
                <c:pt idx="2">
                  <c:v>0.47</c:v>
                </c:pt>
                <c:pt idx="3">
                  <c:v>0.24</c:v>
                </c:pt>
                <c:pt idx="4">
                  <c:v>0.41</c:v>
                </c:pt>
              </c:numCache>
            </c:numRef>
          </c:val>
          <c:extLst>
            <c:ext xmlns:c16="http://schemas.microsoft.com/office/drawing/2014/chart" uri="{C3380CC4-5D6E-409C-BE32-E72D297353CC}">
              <c16:uniqueId val="{00000000-D86A-44A8-90D0-2BCB0F19CA7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D86A-44A8-90D0-2BCB0F19CA7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57.25</c:v>
                </c:pt>
                <c:pt idx="1">
                  <c:v>54.83</c:v>
                </c:pt>
                <c:pt idx="2">
                  <c:v>56</c:v>
                </c:pt>
                <c:pt idx="3">
                  <c:v>55.75</c:v>
                </c:pt>
                <c:pt idx="4">
                  <c:v>54.5</c:v>
                </c:pt>
              </c:numCache>
            </c:numRef>
          </c:val>
          <c:extLst>
            <c:ext xmlns:c16="http://schemas.microsoft.com/office/drawing/2014/chart" uri="{C3380CC4-5D6E-409C-BE32-E72D297353CC}">
              <c16:uniqueId val="{00000000-93A7-4131-8BF2-6BD0192E5D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93A7-4131-8BF2-6BD0192E5D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82.67</c:v>
                </c:pt>
                <c:pt idx="1">
                  <c:v>87.98</c:v>
                </c:pt>
                <c:pt idx="2">
                  <c:v>87.5</c:v>
                </c:pt>
                <c:pt idx="3">
                  <c:v>88.96</c:v>
                </c:pt>
                <c:pt idx="4">
                  <c:v>89.06</c:v>
                </c:pt>
              </c:numCache>
            </c:numRef>
          </c:val>
          <c:extLst>
            <c:ext xmlns:c16="http://schemas.microsoft.com/office/drawing/2014/chart" uri="{C3380CC4-5D6E-409C-BE32-E72D297353CC}">
              <c16:uniqueId val="{00000000-EEAD-4C10-B8DC-D47C41BBE1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EEAD-4C10-B8DC-D47C41BBE1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126.88</c:v>
                </c:pt>
                <c:pt idx="1">
                  <c:v>125.55</c:v>
                </c:pt>
                <c:pt idx="2">
                  <c:v>129.83000000000001</c:v>
                </c:pt>
                <c:pt idx="3">
                  <c:v>132.13999999999999</c:v>
                </c:pt>
                <c:pt idx="4">
                  <c:v>131.69</c:v>
                </c:pt>
              </c:numCache>
            </c:numRef>
          </c:val>
          <c:extLst>
            <c:ext xmlns:c16="http://schemas.microsoft.com/office/drawing/2014/chart" uri="{C3380CC4-5D6E-409C-BE32-E72D297353CC}">
              <c16:uniqueId val="{00000000-EBAA-4D36-BB60-CEC4CA9815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EBAA-4D36-BB60-CEC4CA9815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44.92</c:v>
                </c:pt>
                <c:pt idx="1">
                  <c:v>45.54</c:v>
                </c:pt>
                <c:pt idx="2">
                  <c:v>46.77</c:v>
                </c:pt>
                <c:pt idx="3">
                  <c:v>47.75</c:v>
                </c:pt>
                <c:pt idx="4">
                  <c:v>47.43</c:v>
                </c:pt>
              </c:numCache>
            </c:numRef>
          </c:val>
          <c:extLst>
            <c:ext xmlns:c16="http://schemas.microsoft.com/office/drawing/2014/chart" uri="{C3380CC4-5D6E-409C-BE32-E72D297353CC}">
              <c16:uniqueId val="{00000000-F83C-4036-816A-55071A9DC4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F83C-4036-816A-55071A9DC4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7.78</c:v>
                </c:pt>
                <c:pt idx="1">
                  <c:v>7.95</c:v>
                </c:pt>
                <c:pt idx="2">
                  <c:v>9.3800000000000008</c:v>
                </c:pt>
                <c:pt idx="3">
                  <c:v>8.91</c:v>
                </c:pt>
                <c:pt idx="4">
                  <c:v>8.61</c:v>
                </c:pt>
              </c:numCache>
            </c:numRef>
          </c:val>
          <c:extLst>
            <c:ext xmlns:c16="http://schemas.microsoft.com/office/drawing/2014/chart" uri="{C3380CC4-5D6E-409C-BE32-E72D297353CC}">
              <c16:uniqueId val="{00000000-4FAD-425F-B6A6-8D9A36C5A9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4FAD-425F-B6A6-8D9A36C5A9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F6-47C7-9614-7BB2FC9C0B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43F6-47C7-9614-7BB2FC9C0B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541.71</c:v>
                </c:pt>
                <c:pt idx="1">
                  <c:v>434.47</c:v>
                </c:pt>
                <c:pt idx="2">
                  <c:v>551.22</c:v>
                </c:pt>
                <c:pt idx="3">
                  <c:v>528.86</c:v>
                </c:pt>
                <c:pt idx="4">
                  <c:v>310.41000000000003</c:v>
                </c:pt>
              </c:numCache>
            </c:numRef>
          </c:val>
          <c:extLst>
            <c:ext xmlns:c16="http://schemas.microsoft.com/office/drawing/2014/chart" uri="{C3380CC4-5D6E-409C-BE32-E72D297353CC}">
              <c16:uniqueId val="{00000000-76E8-4ECA-9CAC-4819D398A0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76E8-4ECA-9CAC-4819D398A0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365.41</c:v>
                </c:pt>
                <c:pt idx="1">
                  <c:v>348.13</c:v>
                </c:pt>
                <c:pt idx="2">
                  <c:v>320.14999999999998</c:v>
                </c:pt>
                <c:pt idx="3">
                  <c:v>293.47000000000003</c:v>
                </c:pt>
                <c:pt idx="4">
                  <c:v>314.02</c:v>
                </c:pt>
              </c:numCache>
            </c:numRef>
          </c:val>
          <c:extLst>
            <c:ext xmlns:c16="http://schemas.microsoft.com/office/drawing/2014/chart" uri="{C3380CC4-5D6E-409C-BE32-E72D297353CC}">
              <c16:uniqueId val="{00000000-E8F6-4570-BAFA-4113008887C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E8F6-4570-BAFA-4113008887C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116.54</c:v>
                </c:pt>
                <c:pt idx="1">
                  <c:v>119.28</c:v>
                </c:pt>
                <c:pt idx="2">
                  <c:v>123.59</c:v>
                </c:pt>
                <c:pt idx="3">
                  <c:v>126.62</c:v>
                </c:pt>
                <c:pt idx="4">
                  <c:v>125.38</c:v>
                </c:pt>
              </c:numCache>
            </c:numRef>
          </c:val>
          <c:extLst>
            <c:ext xmlns:c16="http://schemas.microsoft.com/office/drawing/2014/chart" uri="{C3380CC4-5D6E-409C-BE32-E72D297353CC}">
              <c16:uniqueId val="{00000000-D941-4431-9462-2AE86B7541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D941-4431-9462-2AE86B7541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128.82</c:v>
                </c:pt>
                <c:pt idx="1">
                  <c:v>125.96</c:v>
                </c:pt>
                <c:pt idx="2">
                  <c:v>121.89</c:v>
                </c:pt>
                <c:pt idx="3">
                  <c:v>119.19</c:v>
                </c:pt>
                <c:pt idx="4">
                  <c:v>120.29</c:v>
                </c:pt>
              </c:numCache>
            </c:numRef>
          </c:val>
          <c:extLst>
            <c:ext xmlns:c16="http://schemas.microsoft.com/office/drawing/2014/chart" uri="{C3380CC4-5D6E-409C-BE32-E72D297353CC}">
              <c16:uniqueId val="{00000000-9DE8-4481-B916-BD1E6F76FA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DE8-4481-B916-BD1E6F76FA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栃木県　壬生町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39313</v>
      </c>
      <c r="AM8" s="61"/>
      <c r="AN8" s="61"/>
      <c r="AO8" s="61"/>
      <c r="AP8" s="61"/>
      <c r="AQ8" s="61"/>
      <c r="AR8" s="61"/>
      <c r="AS8" s="61"/>
      <c r="AT8" s="52">
        <f>データ!$S$6</f>
        <v>61.06</v>
      </c>
      <c r="AU8" s="53"/>
      <c r="AV8" s="53"/>
      <c r="AW8" s="53"/>
      <c r="AX8" s="53"/>
      <c r="AY8" s="53"/>
      <c r="AZ8" s="53"/>
      <c r="BA8" s="53"/>
      <c r="BB8" s="54">
        <f>データ!$T$6</f>
        <v>643.84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73.05</v>
      </c>
      <c r="J10" s="53"/>
      <c r="K10" s="53"/>
      <c r="L10" s="53"/>
      <c r="M10" s="53"/>
      <c r="N10" s="53"/>
      <c r="O10" s="64"/>
      <c r="P10" s="54">
        <f>データ!$P$6</f>
        <v>96.01</v>
      </c>
      <c r="Q10" s="54"/>
      <c r="R10" s="54"/>
      <c r="S10" s="54"/>
      <c r="T10" s="54"/>
      <c r="U10" s="54"/>
      <c r="V10" s="54"/>
      <c r="W10" s="61">
        <f>データ!$Q$6</f>
        <v>3047</v>
      </c>
      <c r="X10" s="61"/>
      <c r="Y10" s="61"/>
      <c r="Z10" s="61"/>
      <c r="AA10" s="61"/>
      <c r="AB10" s="61"/>
      <c r="AC10" s="61"/>
      <c r="AD10" s="2"/>
      <c r="AE10" s="2"/>
      <c r="AF10" s="2"/>
      <c r="AG10" s="2"/>
      <c r="AH10" s="4"/>
      <c r="AI10" s="4"/>
      <c r="AJ10" s="4"/>
      <c r="AK10" s="4"/>
      <c r="AL10" s="61">
        <f>データ!$U$6</f>
        <v>37641</v>
      </c>
      <c r="AM10" s="61"/>
      <c r="AN10" s="61"/>
      <c r="AO10" s="61"/>
      <c r="AP10" s="61"/>
      <c r="AQ10" s="61"/>
      <c r="AR10" s="61"/>
      <c r="AS10" s="61"/>
      <c r="AT10" s="52">
        <f>データ!$V$6</f>
        <v>21.36</v>
      </c>
      <c r="AU10" s="53"/>
      <c r="AV10" s="53"/>
      <c r="AW10" s="53"/>
      <c r="AX10" s="53"/>
      <c r="AY10" s="53"/>
      <c r="AZ10" s="53"/>
      <c r="BA10" s="53"/>
      <c r="BB10" s="54">
        <f>データ!$W$6</f>
        <v>1762.22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ffK/4C0mhgKxTPN98hqTJD9qc/sUWzLnrm/XNF+ga0YgasTS1qhaEb/ErCGyOxEkNufwev4sa41mPackyQQcEQ==" saltValue="zB/RqRMQH/0Iz+ISslObE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93611</v>
      </c>
      <c r="D6" s="34">
        <f t="shared" si="3"/>
        <v>46</v>
      </c>
      <c r="E6" s="34">
        <f t="shared" si="3"/>
        <v>1</v>
      </c>
      <c r="F6" s="34">
        <f t="shared" si="3"/>
        <v>0</v>
      </c>
      <c r="G6" s="34">
        <f t="shared" si="3"/>
        <v>1</v>
      </c>
      <c r="H6" s="34" t="str">
        <f t="shared" si="3"/>
        <v>栃木県　壬生町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73.05</v>
      </c>
      <c r="P6" s="35">
        <f t="shared" si="3"/>
        <v>96.01</v>
      </c>
      <c r="Q6" s="35">
        <f t="shared" si="3"/>
        <v>3047</v>
      </c>
      <c r="R6" s="35">
        <f t="shared" si="3"/>
        <v>39313</v>
      </c>
      <c r="S6" s="35">
        <f t="shared" si="3"/>
        <v>61.06</v>
      </c>
      <c r="T6" s="35">
        <f t="shared" si="3"/>
        <v>643.84</v>
      </c>
      <c r="U6" s="35">
        <f t="shared" si="3"/>
        <v>37641</v>
      </c>
      <c r="V6" s="35">
        <f t="shared" si="3"/>
        <v>21.36</v>
      </c>
      <c r="W6" s="35">
        <f t="shared" si="3"/>
        <v>1762.22</v>
      </c>
      <c r="X6" s="36">
        <f>IF(X7="",NA(),X7)</f>
        <v>126.88</v>
      </c>
      <c r="Y6" s="36">
        <f t="shared" ref="Y6:AG6" si="4">IF(Y7="",NA(),Y7)</f>
        <v>125.55</v>
      </c>
      <c r="Z6" s="36">
        <f t="shared" si="4"/>
        <v>129.83000000000001</v>
      </c>
      <c r="AA6" s="36">
        <f t="shared" si="4"/>
        <v>132.13999999999999</v>
      </c>
      <c r="AB6" s="36">
        <f t="shared" si="4"/>
        <v>131.69</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541.71</v>
      </c>
      <c r="AU6" s="36">
        <f t="shared" ref="AU6:BC6" si="6">IF(AU7="",NA(),AU7)</f>
        <v>434.47</v>
      </c>
      <c r="AV6" s="36">
        <f t="shared" si="6"/>
        <v>551.22</v>
      </c>
      <c r="AW6" s="36">
        <f t="shared" si="6"/>
        <v>528.86</v>
      </c>
      <c r="AX6" s="36">
        <f t="shared" si="6"/>
        <v>310.41000000000003</v>
      </c>
      <c r="AY6" s="36">
        <f t="shared" si="6"/>
        <v>371.31</v>
      </c>
      <c r="AZ6" s="36">
        <f t="shared" si="6"/>
        <v>377.63</v>
      </c>
      <c r="BA6" s="36">
        <f t="shared" si="6"/>
        <v>357.34</v>
      </c>
      <c r="BB6" s="36">
        <f t="shared" si="6"/>
        <v>366.03</v>
      </c>
      <c r="BC6" s="36">
        <f t="shared" si="6"/>
        <v>365.18</v>
      </c>
      <c r="BD6" s="35" t="str">
        <f>IF(BD7="","",IF(BD7="-","【-】","【"&amp;SUBSTITUTE(TEXT(BD7,"#,##0.00"),"-","△")&amp;"】"))</f>
        <v>【264.97】</v>
      </c>
      <c r="BE6" s="36">
        <f>IF(BE7="",NA(),BE7)</f>
        <v>365.41</v>
      </c>
      <c r="BF6" s="36">
        <f t="shared" ref="BF6:BN6" si="7">IF(BF7="",NA(),BF7)</f>
        <v>348.13</v>
      </c>
      <c r="BG6" s="36">
        <f t="shared" si="7"/>
        <v>320.14999999999998</v>
      </c>
      <c r="BH6" s="36">
        <f t="shared" si="7"/>
        <v>293.47000000000003</v>
      </c>
      <c r="BI6" s="36">
        <f t="shared" si="7"/>
        <v>314.02</v>
      </c>
      <c r="BJ6" s="36">
        <f t="shared" si="7"/>
        <v>373.09</v>
      </c>
      <c r="BK6" s="36">
        <f t="shared" si="7"/>
        <v>364.71</v>
      </c>
      <c r="BL6" s="36">
        <f t="shared" si="7"/>
        <v>373.69</v>
      </c>
      <c r="BM6" s="36">
        <f t="shared" si="7"/>
        <v>370.12</v>
      </c>
      <c r="BN6" s="36">
        <f t="shared" si="7"/>
        <v>371.65</v>
      </c>
      <c r="BO6" s="35" t="str">
        <f>IF(BO7="","",IF(BO7="-","【-】","【"&amp;SUBSTITUTE(TEXT(BO7,"#,##0.00"),"-","△")&amp;"】"))</f>
        <v>【266.61】</v>
      </c>
      <c r="BP6" s="36">
        <f>IF(BP7="",NA(),BP7)</f>
        <v>116.54</v>
      </c>
      <c r="BQ6" s="36">
        <f t="shared" ref="BQ6:BY6" si="8">IF(BQ7="",NA(),BQ7)</f>
        <v>119.28</v>
      </c>
      <c r="BR6" s="36">
        <f t="shared" si="8"/>
        <v>123.59</v>
      </c>
      <c r="BS6" s="36">
        <f t="shared" si="8"/>
        <v>126.62</v>
      </c>
      <c r="BT6" s="36">
        <f t="shared" si="8"/>
        <v>125.38</v>
      </c>
      <c r="BU6" s="36">
        <f t="shared" si="8"/>
        <v>99.99</v>
      </c>
      <c r="BV6" s="36">
        <f t="shared" si="8"/>
        <v>100.65</v>
      </c>
      <c r="BW6" s="36">
        <f t="shared" si="8"/>
        <v>99.87</v>
      </c>
      <c r="BX6" s="36">
        <f t="shared" si="8"/>
        <v>100.42</v>
      </c>
      <c r="BY6" s="36">
        <f t="shared" si="8"/>
        <v>98.77</v>
      </c>
      <c r="BZ6" s="35" t="str">
        <f>IF(BZ7="","",IF(BZ7="-","【-】","【"&amp;SUBSTITUTE(TEXT(BZ7,"#,##0.00"),"-","△")&amp;"】"))</f>
        <v>【103.24】</v>
      </c>
      <c r="CA6" s="36">
        <f>IF(CA7="",NA(),CA7)</f>
        <v>128.82</v>
      </c>
      <c r="CB6" s="36">
        <f t="shared" ref="CB6:CJ6" si="9">IF(CB7="",NA(),CB7)</f>
        <v>125.96</v>
      </c>
      <c r="CC6" s="36">
        <f t="shared" si="9"/>
        <v>121.89</v>
      </c>
      <c r="CD6" s="36">
        <f t="shared" si="9"/>
        <v>119.19</v>
      </c>
      <c r="CE6" s="36">
        <f t="shared" si="9"/>
        <v>120.29</v>
      </c>
      <c r="CF6" s="36">
        <f t="shared" si="9"/>
        <v>171.15</v>
      </c>
      <c r="CG6" s="36">
        <f t="shared" si="9"/>
        <v>170.19</v>
      </c>
      <c r="CH6" s="36">
        <f t="shared" si="9"/>
        <v>171.81</v>
      </c>
      <c r="CI6" s="36">
        <f t="shared" si="9"/>
        <v>171.67</v>
      </c>
      <c r="CJ6" s="36">
        <f t="shared" si="9"/>
        <v>173.67</v>
      </c>
      <c r="CK6" s="35" t="str">
        <f>IF(CK7="","",IF(CK7="-","【-】","【"&amp;SUBSTITUTE(TEXT(CK7,"#,##0.00"),"-","△")&amp;"】"))</f>
        <v>【168.38】</v>
      </c>
      <c r="CL6" s="36">
        <f>IF(CL7="",NA(),CL7)</f>
        <v>57.25</v>
      </c>
      <c r="CM6" s="36">
        <f t="shared" ref="CM6:CU6" si="10">IF(CM7="",NA(),CM7)</f>
        <v>54.83</v>
      </c>
      <c r="CN6" s="36">
        <f t="shared" si="10"/>
        <v>56</v>
      </c>
      <c r="CO6" s="36">
        <f t="shared" si="10"/>
        <v>55.75</v>
      </c>
      <c r="CP6" s="36">
        <f t="shared" si="10"/>
        <v>54.5</v>
      </c>
      <c r="CQ6" s="36">
        <f t="shared" si="10"/>
        <v>58.53</v>
      </c>
      <c r="CR6" s="36">
        <f t="shared" si="10"/>
        <v>59.01</v>
      </c>
      <c r="CS6" s="36">
        <f t="shared" si="10"/>
        <v>60.03</v>
      </c>
      <c r="CT6" s="36">
        <f t="shared" si="10"/>
        <v>59.74</v>
      </c>
      <c r="CU6" s="36">
        <f t="shared" si="10"/>
        <v>59.67</v>
      </c>
      <c r="CV6" s="35" t="str">
        <f>IF(CV7="","",IF(CV7="-","【-】","【"&amp;SUBSTITUTE(TEXT(CV7,"#,##0.00"),"-","△")&amp;"】"))</f>
        <v>【60.00】</v>
      </c>
      <c r="CW6" s="36">
        <f>IF(CW7="",NA(),CW7)</f>
        <v>82.67</v>
      </c>
      <c r="CX6" s="36">
        <f t="shared" ref="CX6:DF6" si="11">IF(CX7="",NA(),CX7)</f>
        <v>87.98</v>
      </c>
      <c r="CY6" s="36">
        <f t="shared" si="11"/>
        <v>87.5</v>
      </c>
      <c r="CZ6" s="36">
        <f t="shared" si="11"/>
        <v>88.96</v>
      </c>
      <c r="DA6" s="36">
        <f t="shared" si="11"/>
        <v>89.06</v>
      </c>
      <c r="DB6" s="36">
        <f t="shared" si="11"/>
        <v>85.26</v>
      </c>
      <c r="DC6" s="36">
        <f t="shared" si="11"/>
        <v>85.37</v>
      </c>
      <c r="DD6" s="36">
        <f t="shared" si="11"/>
        <v>84.81</v>
      </c>
      <c r="DE6" s="36">
        <f t="shared" si="11"/>
        <v>84.8</v>
      </c>
      <c r="DF6" s="36">
        <f t="shared" si="11"/>
        <v>84.6</v>
      </c>
      <c r="DG6" s="35" t="str">
        <f>IF(DG7="","",IF(DG7="-","【-】","【"&amp;SUBSTITUTE(TEXT(DG7,"#,##0.00"),"-","△")&amp;"】"))</f>
        <v>【89.80】</v>
      </c>
      <c r="DH6" s="36">
        <f>IF(DH7="",NA(),DH7)</f>
        <v>44.92</v>
      </c>
      <c r="DI6" s="36">
        <f t="shared" ref="DI6:DQ6" si="12">IF(DI7="",NA(),DI7)</f>
        <v>45.54</v>
      </c>
      <c r="DJ6" s="36">
        <f t="shared" si="12"/>
        <v>46.77</v>
      </c>
      <c r="DK6" s="36">
        <f t="shared" si="12"/>
        <v>47.75</v>
      </c>
      <c r="DL6" s="36">
        <f t="shared" si="12"/>
        <v>47.43</v>
      </c>
      <c r="DM6" s="36">
        <f t="shared" si="12"/>
        <v>45.75</v>
      </c>
      <c r="DN6" s="36">
        <f t="shared" si="12"/>
        <v>46.9</v>
      </c>
      <c r="DO6" s="36">
        <f t="shared" si="12"/>
        <v>47.28</v>
      </c>
      <c r="DP6" s="36">
        <f t="shared" si="12"/>
        <v>47.66</v>
      </c>
      <c r="DQ6" s="36">
        <f t="shared" si="12"/>
        <v>48.17</v>
      </c>
      <c r="DR6" s="35" t="str">
        <f>IF(DR7="","",IF(DR7="-","【-】","【"&amp;SUBSTITUTE(TEXT(DR7,"#,##0.00"),"-","△")&amp;"】"))</f>
        <v>【49.59】</v>
      </c>
      <c r="DS6" s="36">
        <f>IF(DS7="",NA(),DS7)</f>
        <v>7.78</v>
      </c>
      <c r="DT6" s="36">
        <f t="shared" ref="DT6:EB6" si="13">IF(DT7="",NA(),DT7)</f>
        <v>7.95</v>
      </c>
      <c r="DU6" s="36">
        <f t="shared" si="13"/>
        <v>9.3800000000000008</v>
      </c>
      <c r="DV6" s="36">
        <f t="shared" si="13"/>
        <v>8.91</v>
      </c>
      <c r="DW6" s="36">
        <f t="shared" si="13"/>
        <v>8.61</v>
      </c>
      <c r="DX6" s="36">
        <f t="shared" si="13"/>
        <v>10.54</v>
      </c>
      <c r="DY6" s="36">
        <f t="shared" si="13"/>
        <v>12.03</v>
      </c>
      <c r="DZ6" s="36">
        <f t="shared" si="13"/>
        <v>12.19</v>
      </c>
      <c r="EA6" s="36">
        <f t="shared" si="13"/>
        <v>15.1</v>
      </c>
      <c r="EB6" s="36">
        <f t="shared" si="13"/>
        <v>17.12</v>
      </c>
      <c r="EC6" s="35" t="str">
        <f>IF(EC7="","",IF(EC7="-","【-】","【"&amp;SUBSTITUTE(TEXT(EC7,"#,##0.00"),"-","△")&amp;"】"))</f>
        <v>【19.44】</v>
      </c>
      <c r="ED6" s="36">
        <f>IF(ED7="",NA(),ED7)</f>
        <v>0.56999999999999995</v>
      </c>
      <c r="EE6" s="36">
        <f t="shared" ref="EE6:EM6" si="14">IF(EE7="",NA(),EE7)</f>
        <v>0.63</v>
      </c>
      <c r="EF6" s="36">
        <f t="shared" si="14"/>
        <v>0.47</v>
      </c>
      <c r="EG6" s="36">
        <f t="shared" si="14"/>
        <v>0.24</v>
      </c>
      <c r="EH6" s="36">
        <f t="shared" si="14"/>
        <v>0.41</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93611</v>
      </c>
      <c r="D7" s="38">
        <v>46</v>
      </c>
      <c r="E7" s="38">
        <v>1</v>
      </c>
      <c r="F7" s="38">
        <v>0</v>
      </c>
      <c r="G7" s="38">
        <v>1</v>
      </c>
      <c r="H7" s="38" t="s">
        <v>93</v>
      </c>
      <c r="I7" s="38" t="s">
        <v>94</v>
      </c>
      <c r="J7" s="38" t="s">
        <v>95</v>
      </c>
      <c r="K7" s="38" t="s">
        <v>96</v>
      </c>
      <c r="L7" s="38" t="s">
        <v>97</v>
      </c>
      <c r="M7" s="38" t="s">
        <v>98</v>
      </c>
      <c r="N7" s="39" t="s">
        <v>99</v>
      </c>
      <c r="O7" s="39">
        <v>73.05</v>
      </c>
      <c r="P7" s="39">
        <v>96.01</v>
      </c>
      <c r="Q7" s="39">
        <v>3047</v>
      </c>
      <c r="R7" s="39">
        <v>39313</v>
      </c>
      <c r="S7" s="39">
        <v>61.06</v>
      </c>
      <c r="T7" s="39">
        <v>643.84</v>
      </c>
      <c r="U7" s="39">
        <v>37641</v>
      </c>
      <c r="V7" s="39">
        <v>21.36</v>
      </c>
      <c r="W7" s="39">
        <v>1762.22</v>
      </c>
      <c r="X7" s="39">
        <v>126.88</v>
      </c>
      <c r="Y7" s="39">
        <v>125.55</v>
      </c>
      <c r="Z7" s="39">
        <v>129.83000000000001</v>
      </c>
      <c r="AA7" s="39">
        <v>132.13999999999999</v>
      </c>
      <c r="AB7" s="39">
        <v>131.69</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541.71</v>
      </c>
      <c r="AU7" s="39">
        <v>434.47</v>
      </c>
      <c r="AV7" s="39">
        <v>551.22</v>
      </c>
      <c r="AW7" s="39">
        <v>528.86</v>
      </c>
      <c r="AX7" s="39">
        <v>310.41000000000003</v>
      </c>
      <c r="AY7" s="39">
        <v>371.31</v>
      </c>
      <c r="AZ7" s="39">
        <v>377.63</v>
      </c>
      <c r="BA7" s="39">
        <v>357.34</v>
      </c>
      <c r="BB7" s="39">
        <v>366.03</v>
      </c>
      <c r="BC7" s="39">
        <v>365.18</v>
      </c>
      <c r="BD7" s="39">
        <v>264.97000000000003</v>
      </c>
      <c r="BE7" s="39">
        <v>365.41</v>
      </c>
      <c r="BF7" s="39">
        <v>348.13</v>
      </c>
      <c r="BG7" s="39">
        <v>320.14999999999998</v>
      </c>
      <c r="BH7" s="39">
        <v>293.47000000000003</v>
      </c>
      <c r="BI7" s="39">
        <v>314.02</v>
      </c>
      <c r="BJ7" s="39">
        <v>373.09</v>
      </c>
      <c r="BK7" s="39">
        <v>364.71</v>
      </c>
      <c r="BL7" s="39">
        <v>373.69</v>
      </c>
      <c r="BM7" s="39">
        <v>370.12</v>
      </c>
      <c r="BN7" s="39">
        <v>371.65</v>
      </c>
      <c r="BO7" s="39">
        <v>266.61</v>
      </c>
      <c r="BP7" s="39">
        <v>116.54</v>
      </c>
      <c r="BQ7" s="39">
        <v>119.28</v>
      </c>
      <c r="BR7" s="39">
        <v>123.59</v>
      </c>
      <c r="BS7" s="39">
        <v>126.62</v>
      </c>
      <c r="BT7" s="39">
        <v>125.38</v>
      </c>
      <c r="BU7" s="39">
        <v>99.99</v>
      </c>
      <c r="BV7" s="39">
        <v>100.65</v>
      </c>
      <c r="BW7" s="39">
        <v>99.87</v>
      </c>
      <c r="BX7" s="39">
        <v>100.42</v>
      </c>
      <c r="BY7" s="39">
        <v>98.77</v>
      </c>
      <c r="BZ7" s="39">
        <v>103.24</v>
      </c>
      <c r="CA7" s="39">
        <v>128.82</v>
      </c>
      <c r="CB7" s="39">
        <v>125.96</v>
      </c>
      <c r="CC7" s="39">
        <v>121.89</v>
      </c>
      <c r="CD7" s="39">
        <v>119.19</v>
      </c>
      <c r="CE7" s="39">
        <v>120.29</v>
      </c>
      <c r="CF7" s="39">
        <v>171.15</v>
      </c>
      <c r="CG7" s="39">
        <v>170.19</v>
      </c>
      <c r="CH7" s="39">
        <v>171.81</v>
      </c>
      <c r="CI7" s="39">
        <v>171.67</v>
      </c>
      <c r="CJ7" s="39">
        <v>173.67</v>
      </c>
      <c r="CK7" s="39">
        <v>168.38</v>
      </c>
      <c r="CL7" s="39">
        <v>57.25</v>
      </c>
      <c r="CM7" s="39">
        <v>54.83</v>
      </c>
      <c r="CN7" s="39">
        <v>56</v>
      </c>
      <c r="CO7" s="39">
        <v>55.75</v>
      </c>
      <c r="CP7" s="39">
        <v>54.5</v>
      </c>
      <c r="CQ7" s="39">
        <v>58.53</v>
      </c>
      <c r="CR7" s="39">
        <v>59.01</v>
      </c>
      <c r="CS7" s="39">
        <v>60.03</v>
      </c>
      <c r="CT7" s="39">
        <v>59.74</v>
      </c>
      <c r="CU7" s="39">
        <v>59.67</v>
      </c>
      <c r="CV7" s="39">
        <v>60</v>
      </c>
      <c r="CW7" s="39">
        <v>82.67</v>
      </c>
      <c r="CX7" s="39">
        <v>87.98</v>
      </c>
      <c r="CY7" s="39">
        <v>87.5</v>
      </c>
      <c r="CZ7" s="39">
        <v>88.96</v>
      </c>
      <c r="DA7" s="39">
        <v>89.06</v>
      </c>
      <c r="DB7" s="39">
        <v>85.26</v>
      </c>
      <c r="DC7" s="39">
        <v>85.37</v>
      </c>
      <c r="DD7" s="39">
        <v>84.81</v>
      </c>
      <c r="DE7" s="39">
        <v>84.8</v>
      </c>
      <c r="DF7" s="39">
        <v>84.6</v>
      </c>
      <c r="DG7" s="39">
        <v>89.8</v>
      </c>
      <c r="DH7" s="39">
        <v>44.92</v>
      </c>
      <c r="DI7" s="39">
        <v>45.54</v>
      </c>
      <c r="DJ7" s="39">
        <v>46.77</v>
      </c>
      <c r="DK7" s="39">
        <v>47.75</v>
      </c>
      <c r="DL7" s="39">
        <v>47.43</v>
      </c>
      <c r="DM7" s="39">
        <v>45.75</v>
      </c>
      <c r="DN7" s="39">
        <v>46.9</v>
      </c>
      <c r="DO7" s="39">
        <v>47.28</v>
      </c>
      <c r="DP7" s="39">
        <v>47.66</v>
      </c>
      <c r="DQ7" s="39">
        <v>48.17</v>
      </c>
      <c r="DR7" s="39">
        <v>49.59</v>
      </c>
      <c r="DS7" s="39">
        <v>7.78</v>
      </c>
      <c r="DT7" s="39">
        <v>7.95</v>
      </c>
      <c r="DU7" s="39">
        <v>9.3800000000000008</v>
      </c>
      <c r="DV7" s="39">
        <v>8.91</v>
      </c>
      <c r="DW7" s="39">
        <v>8.61</v>
      </c>
      <c r="DX7" s="39">
        <v>10.54</v>
      </c>
      <c r="DY7" s="39">
        <v>12.03</v>
      </c>
      <c r="DZ7" s="39">
        <v>12.19</v>
      </c>
      <c r="EA7" s="39">
        <v>15.1</v>
      </c>
      <c r="EB7" s="39">
        <v>17.12</v>
      </c>
      <c r="EC7" s="39">
        <v>19.440000000000001</v>
      </c>
      <c r="ED7" s="39">
        <v>0.56999999999999995</v>
      </c>
      <c r="EE7" s="39">
        <v>0.63</v>
      </c>
      <c r="EF7" s="39">
        <v>0.47</v>
      </c>
      <c r="EG7" s="39">
        <v>0.24</v>
      </c>
      <c r="EH7" s="39">
        <v>0.41</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U0082</cp:lastModifiedBy>
  <cp:lastPrinted>2021-02-15T05:00:22Z</cp:lastPrinted>
  <dcterms:created xsi:type="dcterms:W3CDTF">2020-12-04T02:05:15Z</dcterms:created>
  <dcterms:modified xsi:type="dcterms:W3CDTF">2021-02-25T07:03:56Z</dcterms:modified>
  <cp:category/>
</cp:coreProperties>
</file>